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project\ailaxy_html\static\static_4_Opt_LD\"/>
    </mc:Choice>
  </mc:AlternateContent>
  <xr:revisionPtr revIDLastSave="0" documentId="13_ncr:1_{B4DB39F1-0BC0-4134-9F8B-612FA5F08A16}" xr6:coauthVersionLast="47" xr6:coauthVersionMax="47" xr10:uidLastSave="{00000000-0000-0000-0000-000000000000}"/>
  <bookViews>
    <workbookView xWindow="1950" yWindow="1950" windowWidth="21600" windowHeight="12735" xr2:uid="{00000000-000D-0000-FFFF-FFFF00000000}"/>
  </bookViews>
  <sheets>
    <sheet name="SPEC" sheetId="1" r:id="rId1"/>
    <sheet name="Bound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I2" i="1" s="1"/>
  <c r="C14" i="1"/>
  <c r="B14" i="1"/>
  <c r="I7" i="1"/>
  <c r="I8" i="1" s="1"/>
  <c r="I9" i="1" s="1"/>
  <c r="I4" i="1"/>
  <c r="K4" i="1" s="1"/>
  <c r="I3" i="1"/>
  <c r="K3" i="1" s="1"/>
  <c r="D7" i="2"/>
  <c r="I5" i="1" l="1"/>
  <c r="K5" i="1" s="1"/>
</calcChain>
</file>

<file path=xl/sharedStrings.xml><?xml version="1.0" encoding="utf-8"?>
<sst xmlns="http://schemas.openxmlformats.org/spreadsheetml/2006/main" count="77" uniqueCount="76">
  <si>
    <t>F#</t>
    <phoneticPr fontId="1" type="noConversion"/>
  </si>
  <si>
    <t>Lens</t>
    <phoneticPr fontId="1" type="noConversion"/>
  </si>
  <si>
    <t>IH</t>
    <phoneticPr fontId="1" type="noConversion"/>
  </si>
  <si>
    <t>TTL</t>
    <phoneticPr fontId="1" type="noConversion"/>
  </si>
  <si>
    <t>Wave</t>
    <phoneticPr fontId="1" type="noConversion"/>
  </si>
  <si>
    <t>FOV</t>
    <phoneticPr fontId="1" type="noConversion"/>
  </si>
  <si>
    <t>SF</t>
    <phoneticPr fontId="1" type="noConversion"/>
  </si>
  <si>
    <t>BFL</t>
    <phoneticPr fontId="1" type="noConversion"/>
  </si>
  <si>
    <t>SPEC</t>
    <phoneticPr fontId="1" type="noConversion"/>
  </si>
  <si>
    <t>Comment</t>
    <phoneticPr fontId="1" type="noConversion"/>
  </si>
  <si>
    <t>Value</t>
    <phoneticPr fontId="1" type="noConversion"/>
  </si>
  <si>
    <t>Stop</t>
    <phoneticPr fontId="1" type="noConversion"/>
  </si>
  <si>
    <t>限制</t>
    <phoneticPr fontId="1" type="noConversion"/>
  </si>
  <si>
    <t>1.6~3</t>
    <phoneticPr fontId="1" type="noConversion"/>
  </si>
  <si>
    <t>&lt;30</t>
    <phoneticPr fontId="1" type="noConversion"/>
  </si>
  <si>
    <t>&lt;TTL/2</t>
    <phoneticPr fontId="1" type="noConversion"/>
  </si>
  <si>
    <t>&lt;120</t>
    <phoneticPr fontId="1" type="noConversion"/>
  </si>
  <si>
    <t>L1CA</t>
    <phoneticPr fontId="1" type="noConversion"/>
  </si>
  <si>
    <t>Lens Order</t>
    <phoneticPr fontId="1" type="noConversion"/>
  </si>
  <si>
    <t>材料序</t>
    <phoneticPr fontId="1" type="noConversion"/>
  </si>
  <si>
    <t>CRA</t>
    <phoneticPr fontId="1" type="noConversion"/>
  </si>
  <si>
    <t>RI</t>
    <phoneticPr fontId="1" type="noConversion"/>
  </si>
  <si>
    <t>主光線角度</t>
    <phoneticPr fontId="1" type="noConversion"/>
  </si>
  <si>
    <t>相對照度</t>
    <phoneticPr fontId="1" type="noConversion"/>
  </si>
  <si>
    <t>P</t>
    <phoneticPr fontId="1" type="noConversion"/>
  </si>
  <si>
    <t>G</t>
    <phoneticPr fontId="1" type="noConversion"/>
  </si>
  <si>
    <t>DR</t>
    <phoneticPr fontId="1" type="noConversion"/>
  </si>
  <si>
    <t>Z</t>
    <phoneticPr fontId="1" type="noConversion"/>
  </si>
  <si>
    <t>Catalog</t>
    <phoneticPr fontId="1" type="noConversion"/>
  </si>
  <si>
    <t>Air</t>
    <phoneticPr fontId="1" type="noConversion"/>
  </si>
  <si>
    <t>MNCT</t>
    <phoneticPr fontId="1" type="noConversion"/>
  </si>
  <si>
    <t>MXCT</t>
    <phoneticPr fontId="1" type="noConversion"/>
  </si>
  <si>
    <t>MNET</t>
    <phoneticPr fontId="1" type="noConversion"/>
  </si>
  <si>
    <t>Ratio</t>
    <phoneticPr fontId="1" type="noConversion"/>
  </si>
  <si>
    <t>M</t>
    <phoneticPr fontId="1" type="noConversion"/>
  </si>
  <si>
    <t>TTL/IH</t>
    <phoneticPr fontId="1" type="noConversion"/>
  </si>
  <si>
    <t>參考值</t>
    <phoneticPr fontId="1" type="noConversion"/>
  </si>
  <si>
    <t>設計參考</t>
    <phoneticPr fontId="1" type="noConversion"/>
  </si>
  <si>
    <t>pixel</t>
    <phoneticPr fontId="1" type="noConversion"/>
  </si>
  <si>
    <t>H</t>
    <phoneticPr fontId="1" type="noConversion"/>
  </si>
  <si>
    <t>V</t>
    <phoneticPr fontId="1" type="noConversion"/>
  </si>
  <si>
    <t>H cm</t>
    <phoneticPr fontId="1" type="noConversion"/>
  </si>
  <si>
    <t>V cm</t>
    <phoneticPr fontId="1" type="noConversion"/>
  </si>
  <si>
    <t>D cm</t>
    <phoneticPr fontId="1" type="noConversion"/>
  </si>
  <si>
    <t>H/2 cm</t>
    <phoneticPr fontId="1" type="noConversion"/>
  </si>
  <si>
    <t>V/2 cm</t>
    <phoneticPr fontId="1" type="noConversion"/>
  </si>
  <si>
    <t>D/2 cm</t>
    <phoneticPr fontId="1" type="noConversion"/>
  </si>
  <si>
    <t>V Pixels</t>
    <phoneticPr fontId="1" type="noConversion"/>
  </si>
  <si>
    <t>H Pixels</t>
    <phoneticPr fontId="1" type="noConversion"/>
  </si>
  <si>
    <t>Frequency</t>
    <phoneticPr fontId="1" type="noConversion"/>
  </si>
  <si>
    <t>1/4 Frequency</t>
    <phoneticPr fontId="1" type="noConversion"/>
  </si>
  <si>
    <t>1/2 Frequency</t>
    <phoneticPr fontId="1" type="noConversion"/>
  </si>
  <si>
    <t>&lt;12</t>
    <phoneticPr fontId="1" type="noConversion"/>
  </si>
  <si>
    <t>程式等級授權</t>
    <phoneticPr fontId="1" type="noConversion"/>
  </si>
  <si>
    <t>鏡片數</t>
    <phoneticPr fontId="1" type="noConversion"/>
  </si>
  <si>
    <t>光圈</t>
    <phoneticPr fontId="1" type="noConversion"/>
  </si>
  <si>
    <t>3~5</t>
    <phoneticPr fontId="1" type="noConversion"/>
  </si>
  <si>
    <t>AI_G</t>
    <phoneticPr fontId="1" type="noConversion"/>
  </si>
  <si>
    <t>AI_M</t>
    <phoneticPr fontId="1" type="noConversion"/>
  </si>
  <si>
    <t>AI_P</t>
    <phoneticPr fontId="1" type="noConversion"/>
  </si>
  <si>
    <t>第一片外徑限制</t>
    <phoneticPr fontId="1" type="noConversion"/>
  </si>
  <si>
    <t>Pixels size (um)</t>
    <phoneticPr fontId="1" type="noConversion"/>
  </si>
  <si>
    <r>
      <rPr>
        <sz val="11"/>
        <color theme="1"/>
        <rFont val="Microsoft JhengHei"/>
        <family val="2"/>
      </rPr>
      <t>白光</t>
    </r>
    <r>
      <rPr>
        <sz val="11"/>
        <color theme="1"/>
        <rFont val="Calibri"/>
        <family val="2"/>
      </rPr>
      <t>/</t>
    </r>
    <r>
      <rPr>
        <sz val="11"/>
        <color theme="1"/>
        <rFont val="Malgun Gothic Semilight"/>
        <family val="2"/>
        <charset val="136"/>
      </rPr>
      <t>近紅外</t>
    </r>
    <phoneticPr fontId="1" type="noConversion"/>
  </si>
  <si>
    <r>
      <rPr>
        <sz val="11"/>
        <color rgb="FFFF0000"/>
        <rFont val="Malgun Gothic Semilight"/>
        <family val="2"/>
        <charset val="136"/>
      </rPr>
      <t>0</t>
    </r>
    <r>
      <rPr>
        <sz val="11"/>
        <color theme="1"/>
        <rFont val="Malgun Gothic Semilight"/>
        <family val="2"/>
        <charset val="136"/>
      </rPr>
      <t>=</t>
    </r>
    <r>
      <rPr>
        <sz val="11"/>
        <color theme="1"/>
        <rFont val="Microsoft JhengHei"/>
        <family val="2"/>
      </rPr>
      <t xml:space="preserve">最前面, </t>
    </r>
    <r>
      <rPr>
        <sz val="11"/>
        <color rgb="FFFF0000"/>
        <rFont val="Microsoft JhengHei"/>
        <family val="2"/>
        <charset val="136"/>
      </rPr>
      <t>1</t>
    </r>
    <r>
      <rPr>
        <sz val="11"/>
        <color theme="1"/>
        <rFont val="Microsoft JhengHei"/>
        <family val="2"/>
      </rPr>
      <t>=第</t>
    </r>
    <r>
      <rPr>
        <sz val="11"/>
        <color theme="1"/>
        <rFont val="Malgun Gothic Semilight"/>
        <family val="2"/>
      </rPr>
      <t>1</t>
    </r>
    <r>
      <rPr>
        <sz val="11"/>
        <color theme="1"/>
        <rFont val="Microsoft JhengHei"/>
        <family val="2"/>
        <charset val="136"/>
      </rPr>
      <t xml:space="preserve">、2片之間, </t>
    </r>
    <r>
      <rPr>
        <sz val="11"/>
        <color rgb="FFFF0000"/>
        <rFont val="Microsoft JhengHei"/>
        <family val="2"/>
        <charset val="136"/>
      </rPr>
      <t>2</t>
    </r>
    <r>
      <rPr>
        <sz val="11"/>
        <color theme="1"/>
        <rFont val="Microsoft JhengHei"/>
        <family val="2"/>
        <charset val="136"/>
      </rPr>
      <t>=第2、3片之間</t>
    </r>
    <phoneticPr fontId="1" type="noConversion"/>
  </si>
  <si>
    <r>
      <rPr>
        <b/>
        <sz val="11"/>
        <color theme="1"/>
        <rFont val="微軟正黑體"/>
        <family val="2"/>
        <charset val="136"/>
      </rPr>
      <t>總長</t>
    </r>
    <r>
      <rPr>
        <b/>
        <sz val="11"/>
        <color theme="1"/>
        <rFont val="Malgun Gothic Semilight"/>
        <family val="2"/>
        <charset val="136"/>
      </rPr>
      <t xml:space="preserve"> (mm)</t>
    </r>
    <phoneticPr fontId="1" type="noConversion"/>
  </si>
  <si>
    <r>
      <rPr>
        <b/>
        <sz val="11"/>
        <color theme="1"/>
        <rFont val="微軟正黑體"/>
        <family val="2"/>
        <charset val="136"/>
      </rPr>
      <t>後焦距離</t>
    </r>
    <r>
      <rPr>
        <b/>
        <sz val="11"/>
        <color theme="1"/>
        <rFont val="Malgun Gothic Semilight"/>
        <family val="2"/>
        <charset val="136"/>
      </rPr>
      <t xml:space="preserve"> (mm)</t>
    </r>
    <phoneticPr fontId="1" type="noConversion"/>
  </si>
  <si>
    <r>
      <rPr>
        <b/>
        <sz val="11"/>
        <color theme="1"/>
        <rFont val="微軟正黑體"/>
        <family val="2"/>
        <charset val="136"/>
      </rPr>
      <t>全視角</t>
    </r>
    <r>
      <rPr>
        <b/>
        <sz val="11"/>
        <color theme="1"/>
        <rFont val="Malgun Gothic Semilight"/>
        <family val="2"/>
        <charset val="136"/>
      </rPr>
      <t xml:space="preserve"> (</t>
    </r>
    <r>
      <rPr>
        <b/>
        <sz val="11"/>
        <color theme="1"/>
        <rFont val="微軟正黑體"/>
        <family val="2"/>
        <charset val="136"/>
      </rPr>
      <t>度)</t>
    </r>
    <phoneticPr fontId="1" type="noConversion"/>
  </si>
  <si>
    <t>入射光波長</t>
    <phoneticPr fontId="1" type="noConversion"/>
  </si>
  <si>
    <t>&lt;100</t>
    <phoneticPr fontId="1" type="noConversion"/>
  </si>
  <si>
    <t>無則免填, 合作夥伴可取得授權碼</t>
    <phoneticPr fontId="1" type="noConversion"/>
  </si>
  <si>
    <t>GMPP</t>
    <phoneticPr fontId="1" type="noConversion"/>
  </si>
  <si>
    <r>
      <rPr>
        <b/>
        <sz val="11"/>
        <color theme="1"/>
        <rFont val="微軟正黑體"/>
        <family val="2"/>
        <charset val="136"/>
      </rPr>
      <t>畸變</t>
    </r>
    <r>
      <rPr>
        <b/>
        <sz val="11"/>
        <color theme="1"/>
        <rFont val="Malgun Gothic Semilight"/>
        <family val="2"/>
        <charset val="136"/>
      </rPr>
      <t xml:space="preserve"> (%)</t>
    </r>
    <phoneticPr fontId="1" type="noConversion"/>
  </si>
  <si>
    <t>MAX Distortion</t>
    <phoneticPr fontId="1" type="noConversion"/>
  </si>
  <si>
    <t>CrLiSAF_0p840</t>
  </si>
  <si>
    <t>Authorization</t>
    <phoneticPr fontId="1" type="noConversion"/>
  </si>
  <si>
    <t>demo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</si>
</sst>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3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0"/>
      <name val="Times New Roman"/>
      <family val="1"/>
    </font>
    <font>
      <sz val="12"/>
      <color theme="1"/>
      <name val="Malgun Gothic Semilight"/>
      <family val="2"/>
      <charset val="136"/>
    </font>
    <font>
      <sz val="14"/>
      <color theme="1"/>
      <name val="Malgun Gothic Semilight"/>
      <family val="2"/>
      <charset val="136"/>
    </font>
    <font>
      <b/>
      <sz val="14"/>
      <color theme="1"/>
      <name val="Malgun Gothic Semilight"/>
      <family val="2"/>
      <charset val="136"/>
    </font>
    <font>
      <b/>
      <sz val="12"/>
      <color theme="1"/>
      <name val="Malgun Gothic Semilight"/>
      <family val="2"/>
      <charset val="136"/>
    </font>
    <font>
      <sz val="11"/>
      <color theme="1"/>
      <name val="Malgun Gothic Semilight"/>
      <family val="2"/>
      <charset val="136"/>
    </font>
    <font>
      <b/>
      <sz val="11"/>
      <color theme="1"/>
      <name val="Malgun Gothic Semilight"/>
      <family val="2"/>
      <charset val="136"/>
    </font>
    <font>
      <b/>
      <sz val="10"/>
      <color theme="1"/>
      <name val="Malgun Gothic Semilight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Microsoft JhengHei"/>
      <family val="2"/>
    </font>
    <font>
      <sz val="11"/>
      <color theme="1"/>
      <name val="Microsoft JhengHei"/>
      <family val="2"/>
    </font>
    <font>
      <sz val="11"/>
      <color theme="1"/>
      <name val="Malgun Gothic Semilight"/>
      <family val="2"/>
    </font>
    <font>
      <sz val="11"/>
      <color theme="1"/>
      <name val="Microsoft JhengHei"/>
      <family val="2"/>
      <charset val="136"/>
    </font>
    <font>
      <sz val="10"/>
      <color theme="1"/>
      <name val="Malgun Gothic Semilight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Calibri"/>
      <family val="2"/>
    </font>
    <font>
      <sz val="11"/>
      <color rgb="FFFF0000"/>
      <name val="Malgun Gothic Semilight"/>
      <family val="2"/>
      <charset val="136"/>
    </font>
    <font>
      <sz val="11"/>
      <color rgb="FFFF0000"/>
      <name val="Microsoft JhengHei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7" borderId="0" xfId="0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7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9" fontId="7" fillId="0" borderId="0" xfId="1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B3" sqref="B3"/>
    </sheetView>
  </sheetViews>
  <sheetFormatPr defaultColWidth="9.140625" defaultRowHeight="20.25"/>
  <cols>
    <col min="1" max="1" width="21.85546875" style="12" bestFit="1" customWidth="1"/>
    <col min="2" max="2" width="20.140625" style="9" bestFit="1" customWidth="1"/>
    <col min="3" max="3" width="25.140625" style="21" bestFit="1" customWidth="1"/>
    <col min="4" max="4" width="10.85546875" style="21" bestFit="1" customWidth="1"/>
    <col min="5" max="6" width="9.140625" style="9"/>
    <col min="7" max="7" width="10.140625" style="9" bestFit="1" customWidth="1"/>
    <col min="8" max="8" width="21.140625" style="9" bestFit="1" customWidth="1"/>
    <col min="9" max="9" width="10.140625" style="9" bestFit="1" customWidth="1"/>
    <col min="10" max="16384" width="9.140625" style="9"/>
  </cols>
  <sheetData>
    <row r="1" spans="1:11">
      <c r="A1" s="16" t="s">
        <v>8</v>
      </c>
      <c r="B1" s="8" t="s">
        <v>10</v>
      </c>
      <c r="C1" s="19" t="s">
        <v>9</v>
      </c>
      <c r="D1" s="19" t="s">
        <v>12</v>
      </c>
      <c r="H1" s="10" t="s">
        <v>37</v>
      </c>
      <c r="I1" s="10" t="s">
        <v>36</v>
      </c>
    </row>
    <row r="2" spans="1:11">
      <c r="A2" s="17" t="s">
        <v>74</v>
      </c>
      <c r="B2" s="26" t="s">
        <v>75</v>
      </c>
      <c r="C2" s="20" t="s">
        <v>53</v>
      </c>
      <c r="D2" s="23" t="s">
        <v>69</v>
      </c>
      <c r="H2" s="9" t="s">
        <v>35</v>
      </c>
      <c r="I2" s="11">
        <f>B9/B8</f>
        <v>2.1667976415048016</v>
      </c>
    </row>
    <row r="3" spans="1:11">
      <c r="A3" s="17" t="s">
        <v>1</v>
      </c>
      <c r="B3" s="9">
        <v>4</v>
      </c>
      <c r="C3" s="20" t="s">
        <v>54</v>
      </c>
      <c r="D3" s="21" t="s">
        <v>56</v>
      </c>
      <c r="H3" s="9" t="s">
        <v>41</v>
      </c>
      <c r="I3" s="9">
        <f>B5*B7/1000</f>
        <v>3.84</v>
      </c>
      <c r="J3" s="9" t="s">
        <v>44</v>
      </c>
      <c r="K3" s="9">
        <f>I3/2</f>
        <v>1.92</v>
      </c>
    </row>
    <row r="4" spans="1:11">
      <c r="A4" s="18" t="s">
        <v>0</v>
      </c>
      <c r="B4" s="9">
        <v>2</v>
      </c>
      <c r="C4" s="20" t="s">
        <v>0</v>
      </c>
      <c r="D4" s="21" t="s">
        <v>13</v>
      </c>
      <c r="H4" s="9" t="s">
        <v>42</v>
      </c>
      <c r="I4" s="9">
        <f>B6*B7/1000</f>
        <v>2.56</v>
      </c>
      <c r="J4" s="9" t="s">
        <v>45</v>
      </c>
      <c r="K4" s="9">
        <f>I4/2</f>
        <v>1.28</v>
      </c>
    </row>
    <row r="5" spans="1:11">
      <c r="A5" s="18" t="s">
        <v>39</v>
      </c>
      <c r="B5" s="9">
        <v>1920</v>
      </c>
      <c r="C5" s="20" t="s">
        <v>48</v>
      </c>
      <c r="F5" s="12"/>
      <c r="H5" s="9" t="s">
        <v>43</v>
      </c>
      <c r="I5" s="9">
        <f>(I3^2+I4^2)^0.5</f>
        <v>4.6151056325939059</v>
      </c>
      <c r="J5" s="9" t="s">
        <v>46</v>
      </c>
      <c r="K5" s="9">
        <f>I5/2</f>
        <v>2.307552816296953</v>
      </c>
    </row>
    <row r="6" spans="1:11">
      <c r="A6" s="18" t="s">
        <v>40</v>
      </c>
      <c r="B6" s="9">
        <v>1280</v>
      </c>
      <c r="C6" s="20" t="s">
        <v>47</v>
      </c>
    </row>
    <row r="7" spans="1:11">
      <c r="A7" s="18" t="s">
        <v>38</v>
      </c>
      <c r="B7" s="9">
        <v>2</v>
      </c>
      <c r="C7" s="20" t="s">
        <v>61</v>
      </c>
      <c r="H7" s="9" t="s">
        <v>49</v>
      </c>
      <c r="I7" s="9">
        <f>1/(B7*2)*1000</f>
        <v>250</v>
      </c>
    </row>
    <row r="8" spans="1:11">
      <c r="A8" s="18" t="s">
        <v>2</v>
      </c>
      <c r="B8" s="13">
        <f>((B5*B7/1000)^2+(B6*B7/1000)^2)^0.5</f>
        <v>4.6151056325939059</v>
      </c>
      <c r="C8" s="20" t="str">
        <f>"全像高："&amp;ROUND(((B5*B7/1000)^2+(B6*B7/1000)^2)^0.5,3)&amp;" (mm)"</f>
        <v>全像高：4.615 (mm)</v>
      </c>
      <c r="D8" s="21" t="s">
        <v>52</v>
      </c>
      <c r="H8" s="9" t="s">
        <v>51</v>
      </c>
      <c r="I8" s="9">
        <f>I7/2</f>
        <v>125</v>
      </c>
    </row>
    <row r="9" spans="1:11">
      <c r="A9" s="18" t="s">
        <v>3</v>
      </c>
      <c r="B9" s="9">
        <v>10</v>
      </c>
      <c r="C9" s="20" t="s">
        <v>64</v>
      </c>
      <c r="D9" s="21" t="s">
        <v>14</v>
      </c>
      <c r="H9" s="9" t="s">
        <v>50</v>
      </c>
      <c r="I9" s="9">
        <f>I8/2</f>
        <v>62.5</v>
      </c>
    </row>
    <row r="10" spans="1:11">
      <c r="A10" s="18" t="s">
        <v>4</v>
      </c>
      <c r="B10" s="22" t="s">
        <v>73</v>
      </c>
      <c r="C10" s="27" t="s">
        <v>67</v>
      </c>
      <c r="D10" s="23" t="s">
        <v>62</v>
      </c>
    </row>
    <row r="11" spans="1:11">
      <c r="A11" s="18" t="s">
        <v>7</v>
      </c>
      <c r="B11" s="9">
        <v>1</v>
      </c>
      <c r="C11" s="20" t="s">
        <v>65</v>
      </c>
      <c r="D11" s="21" t="s">
        <v>15</v>
      </c>
    </row>
    <row r="12" spans="1:11">
      <c r="A12" s="18" t="s">
        <v>5</v>
      </c>
      <c r="B12" s="9">
        <v>90</v>
      </c>
      <c r="C12" s="20" t="s">
        <v>66</v>
      </c>
      <c r="D12" s="21" t="s">
        <v>68</v>
      </c>
    </row>
    <row r="13" spans="1:11">
      <c r="A13" s="18" t="s">
        <v>11</v>
      </c>
      <c r="B13" s="9">
        <v>1</v>
      </c>
      <c r="C13" s="20" t="s">
        <v>55</v>
      </c>
      <c r="D13" s="25" t="s">
        <v>63</v>
      </c>
    </row>
    <row r="14" spans="1:11">
      <c r="A14" s="18" t="s">
        <v>6</v>
      </c>
      <c r="B14" s="14">
        <f>1/(B7*2)*1000/4</f>
        <v>62.5</v>
      </c>
      <c r="C14" s="20" t="str">
        <f>"1/4空間頻率："&amp;ROUND(1/(B7*2)*1000/4,0)</f>
        <v>1/4空間頻率：63</v>
      </c>
      <c r="D14" s="21" t="s">
        <v>16</v>
      </c>
    </row>
    <row r="15" spans="1:11">
      <c r="A15" s="18" t="s">
        <v>17</v>
      </c>
      <c r="B15" s="9">
        <v>4</v>
      </c>
      <c r="C15" s="24" t="s">
        <v>60</v>
      </c>
    </row>
    <row r="16" spans="1:11">
      <c r="A16" s="18" t="s">
        <v>20</v>
      </c>
      <c r="B16" s="9">
        <v>25</v>
      </c>
      <c r="C16" s="20" t="s">
        <v>22</v>
      </c>
    </row>
    <row r="17" spans="1:3">
      <c r="A17" s="18" t="s">
        <v>21</v>
      </c>
      <c r="B17" s="15">
        <v>0.5</v>
      </c>
      <c r="C17" s="20" t="s">
        <v>23</v>
      </c>
    </row>
    <row r="18" spans="1:3">
      <c r="A18" s="18" t="s">
        <v>72</v>
      </c>
      <c r="B18" s="9">
        <v>0</v>
      </c>
      <c r="C18" s="20" t="s">
        <v>71</v>
      </c>
    </row>
    <row r="19" spans="1:3">
      <c r="A19" s="18" t="s">
        <v>18</v>
      </c>
      <c r="B19" s="12" t="s">
        <v>70</v>
      </c>
      <c r="C19" s="20" t="s">
        <v>19</v>
      </c>
    </row>
  </sheetData>
  <phoneticPr fontId="1" type="noConversion"/>
  <dataValidations count="1">
    <dataValidation type="list" allowBlank="1" showInputMessage="1" showErrorMessage="1" sqref="B10" xr:uid="{CAA12191-8AE7-46A3-9117-79C50471BF65}">
      <formula1>"Photopic_Bright,Near-Infrared Radiation,FdC_Visible,Scotopic_Dark,HeNe_0p6328,Argon_0p4880,CrLiSAF_0p840,TiAl203_0p760,Ruby_0p6943,HeCadmium_0p4416,HeCadmium_0p3536,HeCadmium_0p3250,t_1p014,r_0p707,C_0p656,d_0p587,F_0p486,g_0p436,i_0p365"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12F3-15A6-4DFB-A7C0-695FBA73E1D0}">
  <dimension ref="A1:E8"/>
  <sheetViews>
    <sheetView zoomScale="145" zoomScaleNormal="145" workbookViewId="0">
      <selection activeCell="E3" sqref="E3"/>
    </sheetView>
  </sheetViews>
  <sheetFormatPr defaultColWidth="9.140625" defaultRowHeight="15.75"/>
  <cols>
    <col min="1" max="1" width="8.42578125" style="1" bestFit="1" customWidth="1"/>
    <col min="2" max="2" width="13.140625" style="1" bestFit="1" customWidth="1"/>
    <col min="3" max="3" width="8.7109375" style="1" customWidth="1"/>
    <col min="4" max="4" width="11.5703125" style="1" bestFit="1" customWidth="1"/>
    <col min="5" max="5" width="5.140625" style="1" bestFit="1" customWidth="1"/>
    <col min="6" max="16384" width="9.140625" style="1"/>
  </cols>
  <sheetData>
    <row r="1" spans="1:5">
      <c r="A1" s="2"/>
      <c r="B1" s="2" t="s">
        <v>25</v>
      </c>
      <c r="C1" s="2" t="s">
        <v>34</v>
      </c>
      <c r="D1" s="2" t="s">
        <v>24</v>
      </c>
      <c r="E1" s="2" t="s">
        <v>29</v>
      </c>
    </row>
    <row r="2" spans="1:5">
      <c r="A2" s="3" t="s">
        <v>30</v>
      </c>
      <c r="B2" s="4">
        <v>0.6</v>
      </c>
      <c r="C2" s="4">
        <v>0.6</v>
      </c>
      <c r="D2" s="4">
        <v>0.5</v>
      </c>
      <c r="E2" s="4">
        <v>0.1</v>
      </c>
    </row>
    <row r="3" spans="1:5">
      <c r="A3" s="3" t="s">
        <v>31</v>
      </c>
      <c r="B3" s="4">
        <v>3</v>
      </c>
      <c r="C3" s="4">
        <v>3</v>
      </c>
      <c r="D3" s="4">
        <v>3</v>
      </c>
      <c r="E3" s="4">
        <v>4</v>
      </c>
    </row>
    <row r="4" spans="1:5">
      <c r="A4" s="3" t="s">
        <v>32</v>
      </c>
      <c r="B4" s="4">
        <v>1.2</v>
      </c>
      <c r="C4" s="4">
        <v>0.6</v>
      </c>
      <c r="D4" s="4">
        <v>0.6</v>
      </c>
      <c r="E4" s="4">
        <v>0.1</v>
      </c>
    </row>
    <row r="5" spans="1:5">
      <c r="A5" s="3" t="s">
        <v>26</v>
      </c>
      <c r="B5" s="4">
        <v>1.79</v>
      </c>
      <c r="C5" s="6"/>
      <c r="D5" s="6"/>
      <c r="E5" s="6"/>
    </row>
    <row r="6" spans="1:5">
      <c r="A6" s="3" t="s">
        <v>27</v>
      </c>
      <c r="B6" s="4">
        <v>7.0000000000000007E-2</v>
      </c>
      <c r="C6" s="6"/>
      <c r="D6" s="6"/>
      <c r="E6" s="6"/>
    </row>
    <row r="7" spans="1:5">
      <c r="A7" s="3" t="s">
        <v>33</v>
      </c>
      <c r="B7" s="6"/>
      <c r="C7" s="4">
        <v>2.8</v>
      </c>
      <c r="D7" s="7">
        <f>C7</f>
        <v>2.8</v>
      </c>
      <c r="E7" s="6"/>
    </row>
    <row r="8" spans="1:5">
      <c r="A8" s="3" t="s">
        <v>28</v>
      </c>
      <c r="B8" s="5" t="s">
        <v>57</v>
      </c>
      <c r="C8" s="5" t="s">
        <v>58</v>
      </c>
      <c r="D8" s="5" t="s">
        <v>59</v>
      </c>
      <c r="E8" s="6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</vt:lpstr>
      <vt:lpstr>Bound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Tsung-Cheng Chen</cp:lastModifiedBy>
  <dcterms:created xsi:type="dcterms:W3CDTF">2015-06-05T18:19:34Z</dcterms:created>
  <dcterms:modified xsi:type="dcterms:W3CDTF">2025-12-02T01:49:14Z</dcterms:modified>
</cp:coreProperties>
</file>